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0" i="1" l="1"/>
  <c r="E12" i="1" l="1"/>
  <c r="E9" i="1" l="1"/>
  <c r="E7" i="1"/>
  <c r="D27" i="1" l="1"/>
  <c r="E13" i="1" l="1"/>
  <c r="E11" i="1"/>
  <c r="E6" i="1" l="1"/>
  <c r="E8" i="1"/>
  <c r="E15" i="1"/>
  <c r="E3" i="1" l="1"/>
  <c r="E21" i="1"/>
  <c r="E32" i="1" l="1"/>
  <c r="E16" i="1" l="1"/>
  <c r="D24" i="1" l="1"/>
  <c r="D31" i="1" l="1"/>
</calcChain>
</file>

<file path=xl/sharedStrings.xml><?xml version="1.0" encoding="utf-8"?>
<sst xmlns="http://schemas.openxmlformats.org/spreadsheetml/2006/main" count="165" uniqueCount="138">
  <si>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</si>
  <si>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</si>
  <si>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</si>
  <si>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</si>
  <si>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</si>
  <si>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</si>
  <si>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</si>
  <si>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გამარტ.შესყიდვა</t>
  </si>
  <si>
    <t>სსიპ საქართველოს საკანონმდებლო მაცნე</t>
  </si>
  <si>
    <t>კონსოლიდირებული ტენდერი</t>
  </si>
  <si>
    <t>გამარტ. შესყიდვა</t>
  </si>
  <si>
    <t>გამარტ. შეყიდვა</t>
  </si>
  <si>
    <t>სატელეკომუნიკაციო მომსახურება</t>
  </si>
  <si>
    <t>შპს თათა</t>
  </si>
  <si>
    <t>საქმისწარმოების ავტომატიზირებული სისტემით მომსახურება</t>
  </si>
  <si>
    <t>ავტომანქანების დაზღვევის მომსახურება</t>
  </si>
  <si>
    <t>შპს თბილისის სატრანპორტო კომპანია</t>
  </si>
  <si>
    <t>გამარტ.შესყიდვა ნორმატიული აქტით დადგენილი გადასახადები</t>
  </si>
  <si>
    <t>შპს აუტოტესტ გეორგია</t>
  </si>
  <si>
    <t>ავტოსატრანსპორტო საშუალების პერიოდული ტექნიკური დათვალიერების მომსახურება</t>
  </si>
  <si>
    <t>გამარტ. შესყიდვა (ნორმატიული აქტით დადგენილი გადასახადები)</t>
  </si>
  <si>
    <t>კომპანიის დასახელება</t>
  </si>
  <si>
    <t>სსიპ საფინანსო-ანალიტიკური სამსახური</t>
  </si>
  <si>
    <t>გამარტ. შესყიდვა (წარმომადგენლობითი ხარჯი)</t>
  </si>
  <si>
    <t>შპს  იუჯითი</t>
  </si>
  <si>
    <t>სსიპ “სახელისუფლებო სპეციალური კავშირგაბმულობის სააგენტო“</t>
  </si>
  <si>
    <t>სახელისუფლებო სპეციალური კავშირგაბმულობით მომსახურება</t>
  </si>
  <si>
    <t>გამარტ. შესყიდვა (კონსოლიდირებული ტენდერი)</t>
  </si>
  <si>
    <t>გამარტ.შესყიდვა ექსკლუზივი</t>
  </si>
  <si>
    <t>შპს "საქართველოს ფოსტა"</t>
  </si>
  <si>
    <t>საფოსტო-საკურიერო მომსახურება</t>
  </si>
  <si>
    <t>ელექტრონული ტენდერი</t>
  </si>
  <si>
    <t>სსიპ სახელმწიფო შესყიდვების საგენტო</t>
  </si>
  <si>
    <t>შპს მაქსსერვისი</t>
  </si>
  <si>
    <t>09200000;    42900000;</t>
  </si>
  <si>
    <t>შპს "მაგთიკომი"</t>
  </si>
  <si>
    <t>ვებ-გვერდზე (www.matsne.gov.ge) განთავსებული
სისტემატიზირებული კანონქვემდებარე ნორმატიული აქტებით მომსახურების
სისტემით სარგებლობის უფლება ცამეტ მომხმარებელზე</t>
  </si>
  <si>
    <t xml:space="preserve">ავტომანქანის შეკეთება/ტექნიკური მომსახურება </t>
  </si>
  <si>
    <t xml:space="preserve">33700000; 19600000; 18400000; 39200000; 39500000; 39800000; </t>
  </si>
  <si>
    <t xml:space="preserve"> პირადი ჰიგიენის საშუალებები, სპეციალური ტანსაცმელი და აქსესუარები, ტყავის, ტექსტილის, რეზინისა და პლასტმასის ნარჩენი, ავეჯის აქსესუარები, ქსოვილის ნივთები, საწმენდი და საპრიალებელი პროდუქცია</t>
  </si>
  <si>
    <t>შპს კავკასიის დომენებიის რეგისტრატორი</t>
  </si>
  <si>
    <t>გამარტ.შეყიდავა დაყოფა რაციონალობის პრინციპით</t>
  </si>
  <si>
    <t>შპს თეგეტა რითეილი</t>
  </si>
  <si>
    <t>ი.მ.  ნიკოლოზ გურგენიძე</t>
  </si>
  <si>
    <t>საოფისე აპარატურის შეკეთება და ტექნიკური მომსახურება</t>
  </si>
  <si>
    <t>შპს  "მაგთიკომი"</t>
  </si>
  <si>
    <t>გამარტ. შესყიდვა საქართველოს მთავრობის 2012 წლის 26 სექტემბრის N1805 განკარგულება</t>
  </si>
  <si>
    <t>სს "სილქნეტი"</t>
  </si>
  <si>
    <t>სატელევიზიო და რადიო მომსახურება (ციფრული ტელევიიზიით მომსახურება)</t>
  </si>
  <si>
    <t>VOIP სატელეფონო მომსახურება</t>
  </si>
  <si>
    <t>შპს "რომპეტროლ საქართველო"</t>
  </si>
  <si>
    <t>საწვავი - Efix Euro Premium 95</t>
  </si>
  <si>
    <t>O9100000</t>
  </si>
  <si>
    <t>გამარტ. შესყიდვა     ნორმატიული აქტით დადგენილი გადასახადები</t>
  </si>
  <si>
    <t>ავტომანქანის ძრავის ზეთი და ზეთის ფილტრები, შეცვლის მომსახურებით</t>
  </si>
  <si>
    <t>შპს ახალი ამბები</t>
  </si>
  <si>
    <t>საინფორმაციო სააგენტო ინტერპრესნიუსის მომსახურება</t>
  </si>
  <si>
    <t>KIA - HYUNDAI  - TOYOTA ზონალური პარკირების მომსახურების საფასური</t>
  </si>
  <si>
    <t>ავტოსატრანსპორტო საშუალების რეცხვის მომსახურება</t>
  </si>
  <si>
    <t>VOIP სატელეფონო მომსახურება (ცხელი ხაზი)</t>
  </si>
  <si>
    <t>ინტერნეტმომსახურება</t>
  </si>
  <si>
    <t>შპს "მაიფონი"</t>
  </si>
  <si>
    <t>შპს იდეა მატრიქსი</t>
  </si>
  <si>
    <t>შპს ფავორიტი სტილი</t>
  </si>
  <si>
    <t>საინფორმაციო ბუკლეტები</t>
  </si>
  <si>
    <t>კონ-001/2023</t>
  </si>
  <si>
    <t>კონსოლიდირებული  ტენდერი</t>
  </si>
  <si>
    <t>კონ-002/2023</t>
  </si>
  <si>
    <t>პერსონალური კომპიუტერი (დესკტოპი)</t>
  </si>
  <si>
    <t>პორტატული კომპიუტერი (ლეპტოპი)</t>
  </si>
  <si>
    <t>კონ-003/2023</t>
  </si>
  <si>
    <t>ხელშეკ N 2023</t>
  </si>
  <si>
    <t>სს რისკების მართვისა და სადაზღვევო კომპანია გლობალ ბენეფიტ ჯორჯია</t>
  </si>
  <si>
    <t>004/2023</t>
  </si>
  <si>
    <t>Nსსკს-005/2023</t>
  </si>
  <si>
    <t>წერ N02/1212 02/12/2022</t>
  </si>
  <si>
    <t>Nკონ-004/2023</t>
  </si>
  <si>
    <t>კონსოლიდირებული ტენდერი 2023-2024</t>
  </si>
  <si>
    <t>კონ-005/2023</t>
  </si>
  <si>
    <t>006/2023</t>
  </si>
  <si>
    <t>სფ-007/2023</t>
  </si>
  <si>
    <t>008/2023</t>
  </si>
  <si>
    <t>009/2023</t>
  </si>
  <si>
    <t>კონ-006/2023</t>
  </si>
  <si>
    <t>კონ-007/2023</t>
  </si>
  <si>
    <t>შპს სტრადა მოტორსი</t>
  </si>
  <si>
    <t>მე-3 კლასის ავტოსატრანსპორტო საშუალება</t>
  </si>
  <si>
    <t xml:space="preserve">მე-3 კლასის ავტოსატრანსპორტო საშუალების ტექმომსახურება </t>
  </si>
  <si>
    <t>კონ-008/2023</t>
  </si>
  <si>
    <t>010/2023</t>
  </si>
  <si>
    <t>წერ 02/51 05/01/2023</t>
  </si>
  <si>
    <t>011/2023</t>
  </si>
  <si>
    <t>012/2023</t>
  </si>
  <si>
    <t>013/2023</t>
  </si>
  <si>
    <t>სსიპ საჯარო აუდიტის ინსტიტუტი</t>
  </si>
  <si>
    <t>ტრენინგი - რისკზე ორიენტირებული შიდა აუდიტი</t>
  </si>
  <si>
    <t>014/2023</t>
  </si>
  <si>
    <t>ტრენინგი - საბიუჯეტო ორგანიზაციების ფინანსური ანგარიშგების მომზადება</t>
  </si>
  <si>
    <t>015/2023</t>
  </si>
  <si>
    <t>შპს დამანი</t>
  </si>
  <si>
    <t>კონკურენციის ტერმინთა განმარტებითი ლექსიკონი</t>
  </si>
  <si>
    <t>016/2023</t>
  </si>
  <si>
    <t>ი.მ. ვახტანგ ვათიაშვილი</t>
  </si>
  <si>
    <t>ბრინჯაოს სუვენირი "საქართველო"</t>
  </si>
  <si>
    <t>017/2023</t>
  </si>
  <si>
    <t>სასაჩუქრე ღვინო</t>
  </si>
  <si>
    <t>018/2023</t>
  </si>
  <si>
    <t>შპს ქართული ღვინის კოოპერაცია</t>
  </si>
  <si>
    <t>019/2023</t>
  </si>
  <si>
    <t>ინტერნეტდომენური სახელი gnca.ge-s მომსახურება</t>
  </si>
  <si>
    <t>020/2023</t>
  </si>
  <si>
    <t>021/2023</t>
  </si>
  <si>
    <t>გამარტ. შესყიდვა          (საკუთარი სახსრები)</t>
  </si>
  <si>
    <t>კონ-009/2023</t>
  </si>
  <si>
    <t>ი.მ. გიორგი კანდელაკი "ვესტა"</t>
  </si>
  <si>
    <t>022/2023</t>
  </si>
  <si>
    <t>023/2023</t>
  </si>
  <si>
    <t>შპს ფუდ მენეჯმენტ გრუპ</t>
  </si>
  <si>
    <t>კვებითი მომსახურება</t>
  </si>
  <si>
    <t xml:space="preserve">A4 ფორმატის უმაღლესი ხარისხის საბეჭდი ქაღალდი </t>
  </si>
  <si>
    <t>სახელობითი აბრის დამზადება მონტაჟი</t>
  </si>
  <si>
    <t>ს.მ. N00594 28/02/2023</t>
  </si>
  <si>
    <t>სატენდერო დოკუმენტაციის გამოქვეყნების საფასური NAT230000794, NAT230001683, NAT230002074</t>
  </si>
  <si>
    <t>შპს ეთნო</t>
  </si>
  <si>
    <t>025/2023</t>
  </si>
  <si>
    <t>024/2023</t>
  </si>
  <si>
    <t>FIAT TIPO ზონალური პარკირების მომსახურების საფასური</t>
  </si>
  <si>
    <t>კონ-010/2023</t>
  </si>
  <si>
    <t>30100000; 30200000</t>
  </si>
  <si>
    <t xml:space="preserve"> A4 ფორმატის მრავალფუნქციური ლაზერული პრინტერი და მათვის განკუთვნილი კარტრიჯები</t>
  </si>
  <si>
    <t>გამარტ. შესყიდვა (კონსოლიდირებული ტენდერი) 2023-2025 წელი</t>
  </si>
  <si>
    <t xml:space="preserve">ს.მ. N00841 24/03/2023 </t>
  </si>
  <si>
    <t xml:space="preserve">ს.მ. N00714 23/03/2023 </t>
  </si>
  <si>
    <t>შპს დაბი გრუპ ჯორჯია</t>
  </si>
  <si>
    <t>კვებითი მომსახურება   (ყავის შესვენება</t>
  </si>
  <si>
    <t>კვებითი მომსახურება     (ყავის შესვენება)</t>
  </si>
  <si>
    <t>026/2023</t>
  </si>
  <si>
    <t>შპს ელ &amp; 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</si>
</sst>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1"/>
      <charset val="204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3" borderId="0" xfId="0" applyFont="1" applyFill="1"/>
    <xf numFmtId="0" fontId="1" fillId="3" borderId="0" xfId="0" applyFont="1" applyFill="1"/>
    <xf numFmtId="0" fontId="0" fillId="3" borderId="0" xfId="0" applyFill="1"/>
    <xf numFmtId="0" fontId="2" fillId="4" borderId="0" xfId="0" applyFont="1" applyFill="1"/>
    <xf numFmtId="0" fontId="3" fillId="4" borderId="0" xfId="0" applyFont="1" applyFill="1"/>
    <xf numFmtId="0" fontId="1" fillId="4" borderId="0" xfId="0" applyFont="1" applyFill="1"/>
    <xf numFmtId="0" fontId="4" fillId="4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0" xfId="0" applyFont="1" applyFill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7" fontId="6" fillId="3" borderId="2" xfId="0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0"/>
  <sheetViews>
    <sheetView tabSelected="1" topLeftCell="A34" workbookViewId="0">
      <selection activeCell="E5" sqref="E5"/>
    </sheetView>
  </sheetViews>
  <sheetFormatPr defaultRowHeight="15" x14ac:dyDescent="0.25"/>
  <cols>
    <col min="1" max="1" width="16.140625" customWidth="1"/>
    <col min="2" max="2" width="21.5703125" customWidth="1"/>
    <col min="3" max="3" width="23.5703125" customWidth="1"/>
    <col min="4" max="4" width="17" customWidth="1"/>
    <col min="5" max="5" width="15.85546875" customWidth="1"/>
    <col min="6" max="6" width="24" customWidth="1"/>
    <col min="7" max="7" width="25.5703125" customWidth="1"/>
    <col min="8" max="8" width="15.85546875" customWidth="1"/>
    <col min="9" max="9" width="19.42578125" customWidth="1"/>
    <col min="10" max="93" width="9.140625" style="4"/>
  </cols>
  <sheetData>
    <row r="1" spans="1:93" ht="31.5" customHeight="1" x14ac:dyDescent="0.25">
      <c r="A1" s="12" t="s">
        <v>71</v>
      </c>
      <c r="B1" s="12" t="s">
        <v>21</v>
      </c>
      <c r="C1" s="12" t="s">
        <v>0</v>
      </c>
      <c r="D1" s="12" t="s">
        <v>4</v>
      </c>
      <c r="E1" s="12" t="s">
        <v>5</v>
      </c>
      <c r="F1" s="12" t="s">
        <v>1</v>
      </c>
      <c r="G1" s="11" t="s">
        <v>6</v>
      </c>
      <c r="H1" s="11" t="s">
        <v>2</v>
      </c>
      <c r="I1" s="12" t="s">
        <v>3</v>
      </c>
    </row>
    <row r="2" spans="1:93" s="1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2" customFormat="1" ht="51" customHeight="1" x14ac:dyDescent="0.25">
      <c r="A3" s="12" t="s">
        <v>75</v>
      </c>
      <c r="B3" s="12" t="s">
        <v>22</v>
      </c>
      <c r="C3" s="14"/>
      <c r="D3" s="11"/>
      <c r="E3" s="11">
        <f>688.2+621.6+688.2</f>
        <v>1998.0000000000002</v>
      </c>
      <c r="F3" s="12" t="s">
        <v>14</v>
      </c>
      <c r="G3" s="12" t="s">
        <v>53</v>
      </c>
      <c r="H3" s="11">
        <v>48500000</v>
      </c>
      <c r="I3" s="15">
        <v>10100</v>
      </c>
    </row>
    <row r="4" spans="1:93" s="2" customFormat="1" ht="33.75" customHeight="1" x14ac:dyDescent="0.25">
      <c r="A4" s="11" t="s">
        <v>65</v>
      </c>
      <c r="B4" s="11" t="s">
        <v>24</v>
      </c>
      <c r="C4" s="12" t="s">
        <v>68</v>
      </c>
      <c r="D4" s="11">
        <v>16880</v>
      </c>
      <c r="E4" s="11"/>
      <c r="F4" s="12"/>
      <c r="G4" s="12" t="s">
        <v>66</v>
      </c>
      <c r="H4" s="12">
        <v>30200000</v>
      </c>
      <c r="I4" s="11">
        <v>16880</v>
      </c>
    </row>
    <row r="5" spans="1:93" s="2" customFormat="1" ht="39.75" customHeight="1" x14ac:dyDescent="0.25">
      <c r="A5" s="11" t="s">
        <v>67</v>
      </c>
      <c r="B5" s="11" t="s">
        <v>24</v>
      </c>
      <c r="C5" s="12" t="s">
        <v>69</v>
      </c>
      <c r="D5" s="11">
        <v>15450</v>
      </c>
      <c r="E5" s="11"/>
      <c r="F5" s="12"/>
      <c r="G5" s="12" t="s">
        <v>66</v>
      </c>
      <c r="H5" s="12">
        <v>30200000</v>
      </c>
      <c r="I5" s="11">
        <v>15450</v>
      </c>
    </row>
    <row r="6" spans="1:93" s="8" customFormat="1" ht="45" customHeight="1" x14ac:dyDescent="0.2">
      <c r="A6" s="16" t="s">
        <v>70</v>
      </c>
      <c r="B6" s="12" t="s">
        <v>72</v>
      </c>
      <c r="C6" s="11"/>
      <c r="D6" s="11"/>
      <c r="E6" s="11">
        <f>165.28+149.28+176.61</f>
        <v>491.17</v>
      </c>
      <c r="F6" s="12" t="s">
        <v>15</v>
      </c>
      <c r="G6" s="12" t="s">
        <v>9</v>
      </c>
      <c r="H6" s="11">
        <v>66500000</v>
      </c>
      <c r="I6" s="11">
        <v>1946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</row>
    <row r="7" spans="1:93" s="3" customFormat="1" ht="51" customHeight="1" x14ac:dyDescent="0.25">
      <c r="A7" s="11" t="s">
        <v>73</v>
      </c>
      <c r="B7" s="12" t="s">
        <v>45</v>
      </c>
      <c r="C7" s="11"/>
      <c r="D7" s="11"/>
      <c r="E7" s="11">
        <f>490+490+490</f>
        <v>1470</v>
      </c>
      <c r="F7" s="12" t="s">
        <v>60</v>
      </c>
      <c r="G7" s="12" t="s">
        <v>46</v>
      </c>
      <c r="H7" s="12">
        <v>72400000</v>
      </c>
      <c r="I7" s="11">
        <v>5880</v>
      </c>
    </row>
    <row r="8" spans="1:93" s="6" customFormat="1" ht="55.5" customHeight="1" x14ac:dyDescent="0.25">
      <c r="A8" s="11" t="s">
        <v>74</v>
      </c>
      <c r="B8" s="12" t="s">
        <v>25</v>
      </c>
      <c r="C8" s="12"/>
      <c r="D8" s="11"/>
      <c r="E8" s="11">
        <f>70.8+70.8+70.8</f>
        <v>212.39999999999998</v>
      </c>
      <c r="F8" s="12" t="s">
        <v>26</v>
      </c>
      <c r="G8" s="12" t="s">
        <v>28</v>
      </c>
      <c r="H8" s="11">
        <v>64200000</v>
      </c>
      <c r="I8" s="11">
        <v>1000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s="2" customFormat="1" ht="49.5" customHeight="1" x14ac:dyDescent="0.25">
      <c r="A9" s="11" t="s">
        <v>76</v>
      </c>
      <c r="B9" s="11" t="s">
        <v>35</v>
      </c>
      <c r="C9" s="11"/>
      <c r="D9" s="11"/>
      <c r="E9" s="11">
        <f>685.67+24.8+597.73+26+683.31+26</f>
        <v>2043.5099999999998</v>
      </c>
      <c r="F9" s="12" t="s">
        <v>12</v>
      </c>
      <c r="G9" s="12" t="s">
        <v>77</v>
      </c>
      <c r="H9" s="11">
        <v>64200000</v>
      </c>
      <c r="I9" s="11">
        <v>11000</v>
      </c>
    </row>
    <row r="10" spans="1:93" s="10" customFormat="1" ht="48.75" customHeight="1" x14ac:dyDescent="0.2">
      <c r="A10" s="12" t="s">
        <v>78</v>
      </c>
      <c r="B10" s="12" t="s">
        <v>50</v>
      </c>
      <c r="C10" s="11"/>
      <c r="D10" s="11"/>
      <c r="E10" s="11">
        <f>1810.91+1633.23+2217.01+1831.07</f>
        <v>7492.22</v>
      </c>
      <c r="F10" s="12" t="s">
        <v>51</v>
      </c>
      <c r="G10" s="12" t="s">
        <v>27</v>
      </c>
      <c r="H10" s="11" t="s">
        <v>52</v>
      </c>
      <c r="I10" s="17">
        <v>40180</v>
      </c>
    </row>
    <row r="11" spans="1:93" s="5" customFormat="1" ht="54" customHeight="1" x14ac:dyDescent="0.25">
      <c r="A11" s="11" t="s">
        <v>79</v>
      </c>
      <c r="B11" s="12" t="s">
        <v>61</v>
      </c>
      <c r="C11" s="11"/>
      <c r="D11" s="11"/>
      <c r="E11" s="11">
        <f>9.14+0.4+8.96+0.4+13.14+0.4</f>
        <v>32.44</v>
      </c>
      <c r="F11" s="12" t="s">
        <v>59</v>
      </c>
      <c r="G11" s="12" t="s">
        <v>46</v>
      </c>
      <c r="H11" s="11">
        <v>64200000</v>
      </c>
      <c r="I11" s="11">
        <v>1000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93" s="8" customFormat="1" ht="49.5" customHeight="1" x14ac:dyDescent="0.2">
      <c r="A12" s="11" t="s">
        <v>80</v>
      </c>
      <c r="B12" s="12" t="s">
        <v>29</v>
      </c>
      <c r="C12" s="12"/>
      <c r="D12" s="11"/>
      <c r="E12" s="11">
        <f>786.8+1056.2+1011.6+1116.6</f>
        <v>3971.2</v>
      </c>
      <c r="F12" s="12" t="s">
        <v>30</v>
      </c>
      <c r="G12" s="11" t="s">
        <v>7</v>
      </c>
      <c r="H12" s="15">
        <v>64100000</v>
      </c>
      <c r="I12" s="18">
        <v>4990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93" s="8" customFormat="1" ht="51" customHeight="1" x14ac:dyDescent="0.2">
      <c r="A13" s="11" t="s">
        <v>81</v>
      </c>
      <c r="B13" s="12" t="s">
        <v>47</v>
      </c>
      <c r="C13" s="11"/>
      <c r="D13" s="11"/>
      <c r="E13" s="11">
        <f>35.44+0.4+57.18+0.4+58.13+0.4</f>
        <v>151.95000000000002</v>
      </c>
      <c r="F13" s="12" t="s">
        <v>49</v>
      </c>
      <c r="G13" s="12" t="s">
        <v>46</v>
      </c>
      <c r="H13" s="11">
        <v>64200000</v>
      </c>
      <c r="I13" s="11">
        <v>1000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93" s="7" customFormat="1" ht="123.75" customHeight="1" x14ac:dyDescent="0.25">
      <c r="A14" s="12" t="s">
        <v>90</v>
      </c>
      <c r="B14" s="12" t="s">
        <v>8</v>
      </c>
      <c r="C14" s="12"/>
      <c r="D14" s="11"/>
      <c r="E14" s="11">
        <v>4250</v>
      </c>
      <c r="F14" s="12" t="s">
        <v>36</v>
      </c>
      <c r="G14" s="12" t="s">
        <v>53</v>
      </c>
      <c r="H14" s="11">
        <v>48600000</v>
      </c>
      <c r="I14" s="11">
        <v>4250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93" s="5" customFormat="1" ht="45.75" customHeight="1" x14ac:dyDescent="0.25">
      <c r="A15" s="11" t="s">
        <v>82</v>
      </c>
      <c r="B15" s="11" t="s">
        <v>47</v>
      </c>
      <c r="C15" s="11"/>
      <c r="D15" s="11"/>
      <c r="E15" s="11">
        <f>270+519.75+270</f>
        <v>1059.75</v>
      </c>
      <c r="F15" s="12" t="s">
        <v>48</v>
      </c>
      <c r="G15" s="11" t="s">
        <v>7</v>
      </c>
      <c r="H15" s="11">
        <v>92200000</v>
      </c>
      <c r="I15" s="11">
        <v>4900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93" s="5" customFormat="1" ht="45.75" customHeight="1" x14ac:dyDescent="0.25">
      <c r="A16" s="11" t="s">
        <v>83</v>
      </c>
      <c r="B16" s="11" t="s">
        <v>42</v>
      </c>
      <c r="C16" s="12"/>
      <c r="D16" s="11"/>
      <c r="E16" s="11">
        <f>15.23+55.7+15.23+50.13</f>
        <v>136.29000000000002</v>
      </c>
      <c r="F16" s="12" t="s">
        <v>54</v>
      </c>
      <c r="G16" s="12" t="s">
        <v>27</v>
      </c>
      <c r="H16" s="12" t="s">
        <v>34</v>
      </c>
      <c r="I16" s="11">
        <v>1119.6500000000001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5" customFormat="1" ht="45.75" customHeight="1" x14ac:dyDescent="0.25">
      <c r="A17" s="11" t="s">
        <v>84</v>
      </c>
      <c r="B17" s="11" t="s">
        <v>85</v>
      </c>
      <c r="C17" s="12" t="s">
        <v>86</v>
      </c>
      <c r="D17" s="11">
        <v>34974</v>
      </c>
      <c r="E17" s="11"/>
      <c r="F17" s="12"/>
      <c r="G17" s="12" t="s">
        <v>27</v>
      </c>
      <c r="H17" s="12">
        <v>44300000</v>
      </c>
      <c r="I17" s="11">
        <v>34974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5" customFormat="1" ht="42" customHeight="1" x14ac:dyDescent="0.25">
      <c r="A18" s="11" t="s">
        <v>88</v>
      </c>
      <c r="B18" s="11" t="s">
        <v>85</v>
      </c>
      <c r="C18" s="12"/>
      <c r="D18" s="11"/>
      <c r="E18" s="11"/>
      <c r="F18" s="12" t="s">
        <v>87</v>
      </c>
      <c r="G18" s="12" t="s">
        <v>27</v>
      </c>
      <c r="H18" s="12">
        <v>50100000</v>
      </c>
      <c r="I18" s="11">
        <v>5676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5" customFormat="1" ht="53.25" customHeight="1" x14ac:dyDescent="0.25">
      <c r="A19" s="11" t="s">
        <v>89</v>
      </c>
      <c r="B19" s="12" t="s">
        <v>16</v>
      </c>
      <c r="C19" s="12"/>
      <c r="D19" s="11"/>
      <c r="E19" s="11">
        <v>2400</v>
      </c>
      <c r="F19" s="12" t="s">
        <v>57</v>
      </c>
      <c r="G19" s="12" t="s">
        <v>17</v>
      </c>
      <c r="H19" s="12">
        <v>63700000</v>
      </c>
      <c r="I19" s="11">
        <v>2400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5" customFormat="1" ht="43.5" customHeight="1" x14ac:dyDescent="0.25">
      <c r="A20" s="11" t="s">
        <v>91</v>
      </c>
      <c r="B20" s="12" t="s">
        <v>43</v>
      </c>
      <c r="C20" s="12"/>
      <c r="D20" s="11"/>
      <c r="E20" s="11">
        <v>1400</v>
      </c>
      <c r="F20" s="12" t="s">
        <v>44</v>
      </c>
      <c r="G20" s="12" t="s">
        <v>10</v>
      </c>
      <c r="H20" s="11">
        <v>50300000</v>
      </c>
      <c r="I20" s="11">
        <v>1400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5" customFormat="1" ht="42.75" customHeight="1" x14ac:dyDescent="0.25">
      <c r="A21" s="11" t="s">
        <v>92</v>
      </c>
      <c r="B21" s="11" t="s">
        <v>55</v>
      </c>
      <c r="C21" s="12"/>
      <c r="D21" s="11"/>
      <c r="E21" s="11">
        <f>454+454</f>
        <v>908</v>
      </c>
      <c r="F21" s="12" t="s">
        <v>56</v>
      </c>
      <c r="G21" s="12" t="s">
        <v>10</v>
      </c>
      <c r="H21" s="12">
        <v>92400000</v>
      </c>
      <c r="I21" s="11">
        <v>4994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5" customFormat="1" ht="42.75" customHeight="1" x14ac:dyDescent="0.25">
      <c r="A22" s="11" t="s">
        <v>93</v>
      </c>
      <c r="B22" s="12" t="s">
        <v>94</v>
      </c>
      <c r="C22" s="12"/>
      <c r="D22" s="11"/>
      <c r="E22" s="11">
        <v>700</v>
      </c>
      <c r="F22" s="12" t="s">
        <v>95</v>
      </c>
      <c r="G22" s="12" t="s">
        <v>11</v>
      </c>
      <c r="H22" s="12">
        <v>80500000</v>
      </c>
      <c r="I22" s="11">
        <v>700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5" customFormat="1" ht="42.75" customHeight="1" x14ac:dyDescent="0.25">
      <c r="A23" s="11" t="s">
        <v>96</v>
      </c>
      <c r="B23" s="12" t="s">
        <v>94</v>
      </c>
      <c r="C23" s="12"/>
      <c r="D23" s="11"/>
      <c r="E23" s="11">
        <v>450</v>
      </c>
      <c r="F23" s="12" t="s">
        <v>97</v>
      </c>
      <c r="G23" s="12" t="s">
        <v>11</v>
      </c>
      <c r="H23" s="12">
        <v>80500000</v>
      </c>
      <c r="I23" s="11">
        <v>450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5" customFormat="1" ht="42.75" customHeight="1" x14ac:dyDescent="0.25">
      <c r="A24" s="11" t="s">
        <v>98</v>
      </c>
      <c r="B24" s="12" t="s">
        <v>99</v>
      </c>
      <c r="C24" s="12" t="s">
        <v>100</v>
      </c>
      <c r="D24" s="11">
        <f>742.5+4207.5</f>
        <v>4950</v>
      </c>
      <c r="E24" s="11"/>
      <c r="F24" s="12"/>
      <c r="G24" s="12" t="s">
        <v>10</v>
      </c>
      <c r="H24" s="12">
        <v>22100000</v>
      </c>
      <c r="I24" s="11">
        <v>4950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5" customFormat="1" ht="42.75" customHeight="1" x14ac:dyDescent="0.25">
      <c r="A25" s="11" t="s">
        <v>101</v>
      </c>
      <c r="B25" s="12" t="s">
        <v>102</v>
      </c>
      <c r="C25" s="12" t="s">
        <v>103</v>
      </c>
      <c r="D25" s="11">
        <v>2590</v>
      </c>
      <c r="E25" s="11"/>
      <c r="F25" s="12"/>
      <c r="G25" s="12" t="s">
        <v>23</v>
      </c>
      <c r="H25" s="12">
        <v>18500000</v>
      </c>
      <c r="I25" s="11">
        <v>2590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5" customFormat="1" ht="42.75" customHeight="1" x14ac:dyDescent="0.25">
      <c r="A26" s="11" t="s">
        <v>104</v>
      </c>
      <c r="B26" s="12" t="s">
        <v>107</v>
      </c>
      <c r="C26" s="12" t="s">
        <v>105</v>
      </c>
      <c r="D26" s="11">
        <v>453.6</v>
      </c>
      <c r="E26" s="11"/>
      <c r="F26" s="12"/>
      <c r="G26" s="12" t="s">
        <v>23</v>
      </c>
      <c r="H26" s="12">
        <v>18500000</v>
      </c>
      <c r="I26" s="11">
        <v>453.6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5" customFormat="1" ht="99.75" customHeight="1" x14ac:dyDescent="0.25">
      <c r="A27" s="16" t="s">
        <v>106</v>
      </c>
      <c r="B27" s="12" t="s">
        <v>13</v>
      </c>
      <c r="C27" s="12" t="s">
        <v>39</v>
      </c>
      <c r="D27" s="11">
        <f>1838.2+1008</f>
        <v>2846.2</v>
      </c>
      <c r="E27" s="11"/>
      <c r="F27" s="12"/>
      <c r="G27" s="11" t="s">
        <v>10</v>
      </c>
      <c r="H27" s="12" t="s">
        <v>38</v>
      </c>
      <c r="I27" s="11">
        <v>4283.2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5" customFormat="1" ht="42" customHeight="1" x14ac:dyDescent="0.25">
      <c r="A28" s="11" t="s">
        <v>108</v>
      </c>
      <c r="B28" s="12" t="s">
        <v>40</v>
      </c>
      <c r="C28" s="12"/>
      <c r="D28" s="11"/>
      <c r="E28" s="11">
        <v>40</v>
      </c>
      <c r="F28" s="12" t="s">
        <v>109</v>
      </c>
      <c r="G28" s="12" t="s">
        <v>41</v>
      </c>
      <c r="H28" s="11">
        <v>72400000</v>
      </c>
      <c r="I28" s="11">
        <v>40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5" customFormat="1" ht="43.5" customHeight="1" x14ac:dyDescent="0.25">
      <c r="A29" s="11" t="s">
        <v>110</v>
      </c>
      <c r="B29" s="12" t="s">
        <v>62</v>
      </c>
      <c r="C29" s="12"/>
      <c r="D29" s="11"/>
      <c r="E29" s="11">
        <v>168</v>
      </c>
      <c r="F29" s="12" t="s">
        <v>120</v>
      </c>
      <c r="G29" s="12" t="s">
        <v>10</v>
      </c>
      <c r="H29" s="11">
        <v>44400000</v>
      </c>
      <c r="I29" s="11">
        <v>168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5" customFormat="1" ht="43.5" customHeight="1" x14ac:dyDescent="0.25">
      <c r="A30" s="16" t="s">
        <v>111</v>
      </c>
      <c r="B30" s="12" t="s">
        <v>63</v>
      </c>
      <c r="C30" s="12" t="s">
        <v>64</v>
      </c>
      <c r="D30" s="11"/>
      <c r="E30" s="11"/>
      <c r="F30" s="12"/>
      <c r="G30" s="12" t="s">
        <v>112</v>
      </c>
      <c r="H30" s="11">
        <v>22100000</v>
      </c>
      <c r="I30" s="11">
        <v>550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5" customFormat="1" ht="43.5" customHeight="1" x14ac:dyDescent="0.25">
      <c r="A31" s="16" t="s">
        <v>113</v>
      </c>
      <c r="B31" s="12" t="s">
        <v>114</v>
      </c>
      <c r="C31" s="12" t="s">
        <v>119</v>
      </c>
      <c r="D31" s="11">
        <f>3750</f>
        <v>3750</v>
      </c>
      <c r="E31" s="11"/>
      <c r="F31" s="12"/>
      <c r="G31" s="12" t="s">
        <v>27</v>
      </c>
      <c r="H31" s="11">
        <v>30100000</v>
      </c>
      <c r="I31" s="11">
        <v>7500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5" customFormat="1" ht="43.5" customHeight="1" x14ac:dyDescent="0.25">
      <c r="A32" s="11" t="s">
        <v>115</v>
      </c>
      <c r="B32" s="12" t="s">
        <v>33</v>
      </c>
      <c r="C32" s="12"/>
      <c r="D32" s="11"/>
      <c r="E32" s="11">
        <f>680.5+230.5</f>
        <v>911</v>
      </c>
      <c r="F32" s="12" t="s">
        <v>37</v>
      </c>
      <c r="G32" s="12" t="s">
        <v>31</v>
      </c>
      <c r="H32" s="12">
        <v>50100000</v>
      </c>
      <c r="I32" s="11">
        <v>10000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7" customFormat="1" ht="43.5" customHeight="1" x14ac:dyDescent="0.25">
      <c r="A33" s="11" t="s">
        <v>116</v>
      </c>
      <c r="B33" s="12" t="s">
        <v>117</v>
      </c>
      <c r="C33" s="12"/>
      <c r="D33" s="11"/>
      <c r="E33" s="11">
        <v>2580</v>
      </c>
      <c r="F33" s="12" t="s">
        <v>135</v>
      </c>
      <c r="G33" s="12" t="s">
        <v>23</v>
      </c>
      <c r="H33" s="12">
        <v>55300000</v>
      </c>
      <c r="I33" s="11">
        <v>2580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5" customFormat="1" ht="43.5" customHeight="1" x14ac:dyDescent="0.25">
      <c r="A34" s="12" t="s">
        <v>131</v>
      </c>
      <c r="B34" s="12" t="s">
        <v>123</v>
      </c>
      <c r="C34" s="12"/>
      <c r="D34" s="11"/>
      <c r="E34" s="11">
        <v>1791.83</v>
      </c>
      <c r="F34" s="12" t="s">
        <v>118</v>
      </c>
      <c r="G34" s="12" t="s">
        <v>23</v>
      </c>
      <c r="H34" s="12">
        <v>55300000</v>
      </c>
      <c r="I34" s="11">
        <v>1791.83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5" customFormat="1" ht="53.25" customHeight="1" x14ac:dyDescent="0.25">
      <c r="A35" s="12" t="s">
        <v>121</v>
      </c>
      <c r="B35" s="12" t="s">
        <v>32</v>
      </c>
      <c r="C35" s="12"/>
      <c r="D35" s="11"/>
      <c r="E35" s="11">
        <v>100</v>
      </c>
      <c r="F35" s="12" t="s">
        <v>122</v>
      </c>
      <c r="G35" s="12" t="s">
        <v>20</v>
      </c>
      <c r="H35" s="12">
        <v>64200000</v>
      </c>
      <c r="I35" s="11">
        <v>100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5" customFormat="1" ht="53.25" customHeight="1" x14ac:dyDescent="0.25">
      <c r="A36" s="12" t="s">
        <v>132</v>
      </c>
      <c r="B36" s="12" t="s">
        <v>133</v>
      </c>
      <c r="C36" s="12"/>
      <c r="D36" s="12"/>
      <c r="E36" s="12">
        <v>2655</v>
      </c>
      <c r="F36" s="12" t="s">
        <v>134</v>
      </c>
      <c r="G36" s="12" t="s">
        <v>23</v>
      </c>
      <c r="H36" s="12">
        <v>55300000</v>
      </c>
      <c r="I36" s="12">
        <v>2655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5" customFormat="1" ht="55.5" customHeight="1" x14ac:dyDescent="0.25">
      <c r="A37" s="11" t="s">
        <v>125</v>
      </c>
      <c r="B37" s="12" t="s">
        <v>16</v>
      </c>
      <c r="C37" s="12"/>
      <c r="D37" s="11"/>
      <c r="E37" s="11">
        <v>800</v>
      </c>
      <c r="F37" s="12" t="s">
        <v>126</v>
      </c>
      <c r="G37" s="12" t="s">
        <v>17</v>
      </c>
      <c r="H37" s="12">
        <v>63700000</v>
      </c>
      <c r="I37" s="11">
        <v>800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5" customFormat="1" ht="53.25" customHeight="1" x14ac:dyDescent="0.25">
      <c r="A38" s="11" t="s">
        <v>124</v>
      </c>
      <c r="B38" s="12" t="s">
        <v>18</v>
      </c>
      <c r="C38" s="12"/>
      <c r="D38" s="11"/>
      <c r="E38" s="11">
        <v>60</v>
      </c>
      <c r="F38" s="12" t="s">
        <v>19</v>
      </c>
      <c r="G38" s="12" t="s">
        <v>20</v>
      </c>
      <c r="H38" s="11">
        <v>71600000</v>
      </c>
      <c r="I38" s="11">
        <v>60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5" customFormat="1" ht="67.5" customHeight="1" x14ac:dyDescent="0.25">
      <c r="A39" s="11" t="s">
        <v>127</v>
      </c>
      <c r="B39" s="11" t="s">
        <v>24</v>
      </c>
      <c r="C39" s="12" t="s">
        <v>129</v>
      </c>
      <c r="D39" s="11"/>
      <c r="E39" s="11"/>
      <c r="F39" s="12"/>
      <c r="G39" s="12" t="s">
        <v>130</v>
      </c>
      <c r="H39" s="12" t="s">
        <v>128</v>
      </c>
      <c r="I39" s="11">
        <v>52380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5" customFormat="1" ht="42" customHeight="1" x14ac:dyDescent="0.25">
      <c r="A40" s="11" t="s">
        <v>136</v>
      </c>
      <c r="B40" s="11" t="s">
        <v>137</v>
      </c>
      <c r="C40" s="12"/>
      <c r="D40" s="11"/>
      <c r="E40" s="11"/>
      <c r="F40" s="12" t="s">
        <v>58</v>
      </c>
      <c r="G40" s="12" t="s">
        <v>31</v>
      </c>
      <c r="H40" s="12">
        <v>50100000</v>
      </c>
      <c r="I40" s="11">
        <v>2240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2023-05-05T06:25:57Z</dcterms:modified>
</cp:coreProperties>
</file>